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696" windowHeight="6288" activeTab="2"/>
  </bookViews>
  <sheets>
    <sheet name="PROFIT &amp; LOSS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<sst xmlns="http://schemas.openxmlformats.org/spreadsheetml/2006/main" count="295" uniqueCount="229">
  <si>
    <t>MULTI-CODE ELECTRONICS INDUSTRIES (M) BERHAD</t>
  </si>
  <si>
    <t>(COMPANY No : 193094-K)</t>
  </si>
  <si>
    <t>Listing Department</t>
  </si>
  <si>
    <t>KUALA LUMPUR STOCK EXCHANGE</t>
  </si>
  <si>
    <t>9th Floor Exchange Square</t>
  </si>
  <si>
    <t>Bukit Kewangan</t>
  </si>
  <si>
    <t>50200 Kuala Lumpur</t>
  </si>
  <si>
    <t>Dear Sirs,</t>
  </si>
  <si>
    <t>CONSOLIDATED INCOME STATEMENT</t>
  </si>
  <si>
    <t>INDIVIDUAL PERIOD</t>
  </si>
  <si>
    <t>CURRENT</t>
  </si>
  <si>
    <t>YEAR</t>
  </si>
  <si>
    <t>QUARTER</t>
  </si>
  <si>
    <t>PRECEDING</t>
  </si>
  <si>
    <t>CORRES-</t>
  </si>
  <si>
    <t>PONDING</t>
  </si>
  <si>
    <t>RM'000</t>
  </si>
  <si>
    <t>CUMULATIVE PERIOD</t>
  </si>
  <si>
    <t xml:space="preserve">YEAR </t>
  </si>
  <si>
    <t>TO DATE</t>
  </si>
  <si>
    <t>POUNDING</t>
  </si>
  <si>
    <t>PERIOD</t>
  </si>
  <si>
    <t>1 (a)</t>
  </si>
  <si>
    <t>Revenue</t>
  </si>
  <si>
    <t xml:space="preserve">   (b)</t>
  </si>
  <si>
    <t>Investment income</t>
  </si>
  <si>
    <t xml:space="preserve">   (c)</t>
  </si>
  <si>
    <t>3 (a)</t>
  </si>
  <si>
    <t>2 (a)</t>
  </si>
  <si>
    <t>Profit/(loss) before finance cost,</t>
  </si>
  <si>
    <t>depreciation and amortisation,</t>
  </si>
  <si>
    <t>exceptional items, income tax,</t>
  </si>
  <si>
    <t>minority interests and extraordinary</t>
  </si>
  <si>
    <t>items</t>
  </si>
  <si>
    <t>Finance Cost</t>
  </si>
  <si>
    <t>Depreciation and amortisation</t>
  </si>
  <si>
    <t xml:space="preserve">   (d)</t>
  </si>
  <si>
    <t>Exceptional items</t>
  </si>
  <si>
    <t xml:space="preserve">   (e)</t>
  </si>
  <si>
    <t>Profit/(loss) before income tax,</t>
  </si>
  <si>
    <t xml:space="preserve">   (f)</t>
  </si>
  <si>
    <t>Share of profits and losses of associated</t>
  </si>
  <si>
    <t>companies</t>
  </si>
  <si>
    <t xml:space="preserve">   (g)</t>
  </si>
  <si>
    <t>Profit/(loss) before income tax, minority</t>
  </si>
  <si>
    <t>share of profit and losses of associated</t>
  </si>
  <si>
    <t>Page 2</t>
  </si>
  <si>
    <t>CONSOLIDATED INCOME STATEMENT (CONTINUED)</t>
  </si>
  <si>
    <t>TODATE</t>
  </si>
  <si>
    <t xml:space="preserve">   (h)</t>
  </si>
  <si>
    <t xml:space="preserve">     deducting minority interests</t>
  </si>
  <si>
    <t>(ii) Less : minority interests</t>
  </si>
  <si>
    <t xml:space="preserve">   (j)</t>
  </si>
  <si>
    <t xml:space="preserve">   (k) </t>
  </si>
  <si>
    <t>Net profit/(loss) from ordinary activities</t>
  </si>
  <si>
    <t>attributable to members of the company</t>
  </si>
  <si>
    <t xml:space="preserve">   (l)</t>
  </si>
  <si>
    <t>(ii)  Less minority interests</t>
  </si>
  <si>
    <t>(iii) Extraordinary items attributable</t>
  </si>
  <si>
    <t xml:space="preserve">      to members of the company</t>
  </si>
  <si>
    <t xml:space="preserve">   (m)</t>
  </si>
  <si>
    <t>Net profit/(loss) attributable to members</t>
  </si>
  <si>
    <t>of the company</t>
  </si>
  <si>
    <t>Earnings per share based on 2(m) above</t>
  </si>
  <si>
    <t xml:space="preserve">     after deducting any provision for</t>
  </si>
  <si>
    <t xml:space="preserve">     preference dividends, if any :</t>
  </si>
  <si>
    <t xml:space="preserve">                     </t>
  </si>
  <si>
    <t>ordinary shares in issue)(sen)</t>
  </si>
  <si>
    <t>Page 3</t>
  </si>
  <si>
    <t>MULTI-CODE ELECTONICS INDUSTRIES (M) BERHAD</t>
  </si>
  <si>
    <t>CONSOLIDATED BALANCE SHEET</t>
  </si>
  <si>
    <t>AS AT</t>
  </si>
  <si>
    <t>END OF</t>
  </si>
  <si>
    <t>FINANCIAL</t>
  </si>
  <si>
    <t>YEAR END</t>
  </si>
  <si>
    <t>(AUDITED)</t>
  </si>
  <si>
    <t>Current Assets</t>
  </si>
  <si>
    <t>Cash and Bank balances</t>
  </si>
  <si>
    <t>Trade Debtors</t>
  </si>
  <si>
    <t>Other debtors,deposits and prepayments</t>
  </si>
  <si>
    <t>Stocks</t>
  </si>
  <si>
    <t>Due from an associated company</t>
  </si>
  <si>
    <t>Current Liabilities</t>
  </si>
  <si>
    <t>Trade Creditors</t>
  </si>
  <si>
    <t>Other Creditors &amp; Accruals</t>
  </si>
  <si>
    <t>Short term borrowings</t>
  </si>
  <si>
    <t>Provision for Taxation</t>
  </si>
  <si>
    <t>Proposed dividend</t>
  </si>
  <si>
    <t>Dividend payable</t>
  </si>
  <si>
    <t>Net Current Assets /(Liabilities)</t>
  </si>
  <si>
    <t>Fixed Assets</t>
  </si>
  <si>
    <t>Investment in Associated Company</t>
  </si>
  <si>
    <t>Minority Interests</t>
  </si>
  <si>
    <t>Long Term Borrowings</t>
  </si>
  <si>
    <t>Other Long Term Liabilities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</si>
  <si>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</si>
  <si>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</si>
  <si>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</si>
  <si>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</si>
  <si>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</si>
  <si>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</si>
  <si>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</si>
  <si>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</si>
  <si>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</si>
  <si>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Net Tangible Assets Per Share (sen)</t>
  </si>
  <si>
    <t>Page 4</t>
  </si>
  <si>
    <t>NOTES</t>
  </si>
  <si>
    <t>Accounting Policies</t>
  </si>
  <si>
    <t>The accounting policies adopted in the quarterly financial statement are in accordance with</t>
  </si>
  <si>
    <t>the accounting policies and methods of computation as stated in the annual financial statements</t>
  </si>
  <si>
    <t>Exceptional Items</t>
  </si>
  <si>
    <t>Extraordinary Items</t>
  </si>
  <si>
    <t>Taxation</t>
  </si>
  <si>
    <t>The tax figures do not contain any deferred tax figures.</t>
  </si>
  <si>
    <t>Current Year</t>
  </si>
  <si>
    <t>Cumulative</t>
  </si>
  <si>
    <t>quarter</t>
  </si>
  <si>
    <t>Current</t>
  </si>
  <si>
    <t>Tax charge :-</t>
  </si>
  <si>
    <t>- Current provision</t>
  </si>
  <si>
    <t>Share of tax of associated company</t>
  </si>
  <si>
    <t>Profit on Sales of Investment and / or Properties</t>
  </si>
  <si>
    <t>Quoted Securities</t>
  </si>
  <si>
    <t>Changes in the Composition of the Group</t>
  </si>
  <si>
    <t>Status of Corporate Proposals</t>
  </si>
  <si>
    <t>Changes in Debt and Equity</t>
  </si>
  <si>
    <t>There were no issuance and repayment of debts and equity securities, share buy-backs, share</t>
  </si>
  <si>
    <t>cancellation, shares held as treasury shares and resale of treasury shares for the quarter ended</t>
  </si>
  <si>
    <t>Page 5</t>
  </si>
  <si>
    <t>Group Borrowings and Debt Securities</t>
  </si>
  <si>
    <t>Contingent Liabilities</t>
  </si>
  <si>
    <t>date of issue of this quarterly report ) the Group has no contingent liabilities.</t>
  </si>
  <si>
    <t>Off Balance Sheet Financial Instrument</t>
  </si>
  <si>
    <t>( the latest practicable date which is not earlier than 7 days from the date of issue of this quarterly</t>
  </si>
  <si>
    <t>report ) .</t>
  </si>
  <si>
    <t>Material Litigation</t>
  </si>
  <si>
    <t>There is at present an action commenced by Archibus Systems Sdn Bhd ("ASSB") against the Company</t>
  </si>
  <si>
    <t>for alleged infringement of patent rights. The Company is defending the action and also making a counter</t>
  </si>
  <si>
    <t>invalid because it was wrongly patented. The company 's counterclaim against ASSB is fixed for trial</t>
  </si>
  <si>
    <t>strongly resist the claim and also pursue the counter-claim with utmost diligence.</t>
  </si>
  <si>
    <t>Segmental Reporting</t>
  </si>
  <si>
    <t>No segmental analysis has been prepared as the Group is primarily engaged in manufacturing</t>
  </si>
  <si>
    <t>No segmental information is provided on a geographical basis as the Group's activities are</t>
  </si>
  <si>
    <t>conducted primarily in Malaysia.</t>
  </si>
  <si>
    <t>Comparisons with the Preceding Quarterly Result.</t>
  </si>
  <si>
    <t>Current Quarter</t>
  </si>
  <si>
    <t>Preceding Quarter</t>
  </si>
  <si>
    <t>Review of Performance</t>
  </si>
  <si>
    <t>Page 6</t>
  </si>
  <si>
    <t>report).</t>
  </si>
  <si>
    <t>Seasonality or Cyclicality of Operations</t>
  </si>
  <si>
    <t>The principal business operations of the Group are not significantly affected by seasonality or</t>
  </si>
  <si>
    <t>cyclicality factors.</t>
  </si>
  <si>
    <t>Current Year Prospect</t>
  </si>
  <si>
    <t>Variance of Actual Profit from Forecast Profit &amp; Shortfall on Profit Guarantee</t>
  </si>
  <si>
    <t>There is no profit forecast for  the period.</t>
  </si>
  <si>
    <t>Dividends</t>
  </si>
  <si>
    <t>By Order of the Board</t>
  </si>
  <si>
    <t>Tan Soi Lim</t>
  </si>
  <si>
    <t>Sujata Menon A/P K.R.D.S. Chandran</t>
  </si>
  <si>
    <t>Company Secretaries</t>
  </si>
  <si>
    <t>Johor Bahru</t>
  </si>
  <si>
    <t>c.c. Securities Commission</t>
  </si>
  <si>
    <t>(i)  Profit / (loss) after income tax before</t>
  </si>
  <si>
    <t xml:space="preserve">   (i)   </t>
  </si>
  <si>
    <t>(i)   Extraordinary items</t>
  </si>
  <si>
    <t xml:space="preserve">Material events </t>
  </si>
  <si>
    <t>The Company and the Group did not hold any quoted investment.</t>
  </si>
  <si>
    <t>Other income *</t>
  </si>
  <si>
    <t>interests and extraordinary items after</t>
  </si>
  <si>
    <t>Income tax</t>
  </si>
  <si>
    <t>Pre-acquisition profit/(loss), if applicable</t>
  </si>
  <si>
    <t>Notes :</t>
  </si>
  <si>
    <t>*</t>
  </si>
  <si>
    <t>Including interest income</t>
  </si>
  <si>
    <t>The Directors are of the view that the Company has not infringed any patent rights of ASSB , and shall</t>
  </si>
  <si>
    <t>activities. The other activities of the Group are not significant.</t>
  </si>
  <si>
    <t>claim to invalidate ASSB's patent. It is the contention of the Company that ASSB's patent is</t>
  </si>
  <si>
    <t>Profit before income tax, minority interests and</t>
  </si>
  <si>
    <t xml:space="preserve">   extraordinary items after share of profit and losses</t>
  </si>
  <si>
    <t xml:space="preserve">    of associated company</t>
  </si>
  <si>
    <t>company</t>
  </si>
  <si>
    <t>31/07/2001</t>
  </si>
  <si>
    <t>FOR THE FINANCIAL YEAR ENDED 31 JULY 2002</t>
  </si>
  <si>
    <t>FOR THE FINANCIAL YEAR ENDED 31ST JULY 2002</t>
  </si>
  <si>
    <t>of the Group for the year ended 31st July 2001.</t>
  </si>
  <si>
    <t>31/01/2002</t>
  </si>
  <si>
    <t xml:space="preserve">There were no corporate proposals announced by the Company as at the date of the issue of this quarterly </t>
  </si>
  <si>
    <t>report except for the following :-</t>
  </si>
  <si>
    <t>on 1st &amp; 2nd July, 2002</t>
  </si>
  <si>
    <t xml:space="preserve">minority interests and  extraordinary items after share of profit and losses of associated company </t>
  </si>
  <si>
    <t xml:space="preserve">UNAUDITED 3RD QUARTER REPORT ON CONSOLIDATED RESULTS </t>
  </si>
  <si>
    <t>UNAUDITED RESULTS FOR 3RD QUARTER ENDED 30TH APRIL, 2002</t>
  </si>
  <si>
    <t>30/04/2002</t>
  </si>
  <si>
    <t>30/04/2001</t>
  </si>
  <si>
    <t>UNAUDITED 3RD QUARTER REPORT ON CONSOLIDATED RESULTS</t>
  </si>
  <si>
    <t>UNAUDITED RESULTS FOR 3RD QUARTER ENDED 30TH APRIL 2002</t>
  </si>
  <si>
    <t>There were no exceptional items for the quarter ended 30th April 2002</t>
  </si>
  <si>
    <t>There were no extraordinary items for the quarter ended 30th April 2002</t>
  </si>
  <si>
    <t>The taxation charge for the quarter ended 30th April 2002 are detailed as follows :</t>
  </si>
  <si>
    <t>There were no sales of investment and / or properties for the quarter ended 30th April 2002.</t>
  </si>
  <si>
    <t>There were no purchase nor disposal of quoted securities for quarter ended 30th April 2002.</t>
  </si>
  <si>
    <t>There were no changes in the composition of the Group for the quarter ended 30th April, 2002</t>
  </si>
  <si>
    <t>30th April 2002.</t>
  </si>
  <si>
    <t>The Group has no borrowings nor debt securities as at 30th April 2002.</t>
  </si>
  <si>
    <t>27 June, 2002</t>
  </si>
  <si>
    <t xml:space="preserve">     ordinary shares in issue)(sen)</t>
  </si>
  <si>
    <t xml:space="preserve">(i)  Basic (based on 43,611,700 </t>
  </si>
  <si>
    <t># (ii) Fully diluted (based on</t>
  </si>
  <si>
    <t>#</t>
  </si>
  <si>
    <t>UNAUDITED RESULTS FOR  3RD QUARTER ENDED 30TH APRIL 2002</t>
  </si>
  <si>
    <t>No dividend is recommended for the quarter ended 30th April 2002.</t>
  </si>
  <si>
    <t>There were no material events subsequent to the end of the period as at 21st June 2002</t>
  </si>
  <si>
    <t>The Group does not have any financial instruments with off balance sheet risk as at 21st June 2002</t>
  </si>
  <si>
    <t>As at 21st June 2002 ( the latest practicable date which is not earlier than 7 days from the</t>
  </si>
  <si>
    <t>for the quarter under review was RM3.08 million against preceding quarter's profit of RM2.41 million.</t>
  </si>
  <si>
    <t>For the current quarter ended 30th April 2002, the Group achieved a consolidated turnover</t>
  </si>
  <si>
    <t>For the current quarter, the Group achieved a turnover of RM18.06million, representing an increase of</t>
  </si>
  <si>
    <t xml:space="preserve">of RM18.06 million which was approximately 6.85% lower than the preceding year's corresponding </t>
  </si>
  <si>
    <t>7.72% as compared to the preceding quarter ended 31st January 2002. The pre-tax profit before</t>
  </si>
  <si>
    <t>Date : 27 June, 2002</t>
  </si>
  <si>
    <t>quarter. The Group recorded an operating profit after tax and minority interest of RM3.03 million</t>
  </si>
  <si>
    <t>as compared to RM3.87 million in the preceding year's corresponding quarter.</t>
  </si>
  <si>
    <t>No dilution on earnings per share as employee share option scheme (ESOS) has yet to be implemented.</t>
  </si>
  <si>
    <t>Employees' share option scheme ( ESOS ) for eligible employees and executive directors of Multi-Code</t>
  </si>
  <si>
    <t>Group of up to ten percent (10%) of the issued and paid-up capital of the company took effect from</t>
  </si>
  <si>
    <t>11 March 2002 for the duration of five(5) years.</t>
  </si>
  <si>
    <t>Barring any unforeseen circumstances, in the current financial year, the Board expects to maintain the Group's</t>
  </si>
  <si>
    <t>performance as in the last financial year.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</si>
</sst>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_(* #,##0.0_);_(* \(#,##0.0\);_(* &quot;-&quot;??_);_(@_)"/>
    <numFmt numFmtId="189" formatCode="_(* #,##0_);_(* \(#,##0\);_(* &quot;-&quot;??_);_(@_)"/>
    <numFmt numFmtId="19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14" fontId="0" fillId="0" borderId="2" xfId="0" applyNumberForma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7" fontId="0" fillId="0" borderId="0" xfId="15" applyAlignment="1">
      <alignment/>
    </xf>
    <xf numFmtId="177" fontId="0" fillId="0" borderId="0" xfId="15" applyNumberFormat="1" applyAlignment="1">
      <alignment/>
    </xf>
    <xf numFmtId="187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187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 quotePrefix="1">
      <alignment horizontal="center"/>
    </xf>
    <xf numFmtId="177" fontId="0" fillId="0" borderId="6" xfId="15" applyBorder="1" applyAlignment="1">
      <alignment/>
    </xf>
    <xf numFmtId="187" fontId="0" fillId="0" borderId="5" xfId="15" applyNumberFormat="1" applyBorder="1" applyAlignment="1">
      <alignment/>
    </xf>
    <xf numFmtId="187" fontId="0" fillId="0" borderId="0" xfId="15" applyNumberFormat="1" applyBorder="1" applyAlignment="1">
      <alignment/>
    </xf>
    <xf numFmtId="189" fontId="3" fillId="0" borderId="0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189" fontId="3" fillId="0" borderId="5" xfId="15" applyNumberFormat="1" applyFont="1" applyFill="1" applyBorder="1" applyAlignment="1">
      <alignment/>
    </xf>
    <xf numFmtId="43" fontId="3" fillId="0" borderId="5" xfId="15" applyNumberFormat="1" applyFont="1" applyFill="1" applyBorder="1" applyAlignment="1">
      <alignment/>
    </xf>
    <xf numFmtId="177" fontId="0" fillId="0" borderId="6" xfId="15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3" fontId="0" fillId="0" borderId="7" xfId="15" applyNumberFormat="1" applyBorder="1" applyAlignment="1">
      <alignment/>
    </xf>
    <xf numFmtId="3" fontId="0" fillId="0" borderId="0" xfId="15" applyNumberFormat="1" applyAlignment="1">
      <alignment/>
    </xf>
    <xf numFmtId="3" fontId="0" fillId="0" borderId="8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7" fontId="0" fillId="0" borderId="6" xfId="15" applyFont="1" applyBorder="1" applyAlignment="1">
      <alignment/>
    </xf>
    <xf numFmtId="38" fontId="0" fillId="0" borderId="11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G161" sqref="G161"/>
    </sheetView>
  </sheetViews>
  <sheetFormatPr defaultColWidth="9.140625" defaultRowHeight="12.75"/>
  <cols>
    <col min="1" max="1" width="5.7109375" style="0" customWidth="1"/>
    <col min="4" max="4" width="20.7109375" style="0" customWidth="1"/>
    <col min="5" max="5" width="12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3.7109375" style="0" customWidth="1"/>
    <col min="10" max="10" width="1.7109375" style="0" customWidth="1"/>
    <col min="11" max="11" width="13.7109375" style="0" customWidth="1"/>
  </cols>
  <sheetData>
    <row r="1" spans="1:11" ht="12.7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4" ht="12.75">
      <c r="A4" t="s">
        <v>205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0" ht="12.75">
      <c r="A10" t="s">
        <v>6</v>
      </c>
    </row>
    <row r="12" ht="12.75">
      <c r="A12" t="s">
        <v>7</v>
      </c>
    </row>
    <row r="14" ht="12.75">
      <c r="A14" s="1" t="s">
        <v>0</v>
      </c>
    </row>
    <row r="15" ht="12.75">
      <c r="A15" s="1" t="s">
        <v>191</v>
      </c>
    </row>
    <row r="16" ht="12.75">
      <c r="A16" s="2" t="s">
        <v>183</v>
      </c>
    </row>
    <row r="18" ht="12.75">
      <c r="A18" s="1" t="s">
        <v>8</v>
      </c>
    </row>
    <row r="20" spans="5:11" ht="12.75">
      <c r="E20" s="62" t="s">
        <v>9</v>
      </c>
      <c r="F20" s="63"/>
      <c r="G20" s="64"/>
      <c r="I20" s="62" t="s">
        <v>17</v>
      </c>
      <c r="J20" s="63"/>
      <c r="K20" s="64"/>
    </row>
    <row r="21" spans="5:11" ht="12.75">
      <c r="E21" s="4" t="s">
        <v>10</v>
      </c>
      <c r="F21" s="13"/>
      <c r="G21" s="5" t="s">
        <v>13</v>
      </c>
      <c r="I21" s="4" t="s">
        <v>10</v>
      </c>
      <c r="J21" s="13"/>
      <c r="K21" s="5" t="s">
        <v>13</v>
      </c>
    </row>
    <row r="22" spans="5:11" ht="12.75">
      <c r="E22" s="4" t="s">
        <v>11</v>
      </c>
      <c r="F22" s="13"/>
      <c r="G22" s="5" t="s">
        <v>11</v>
      </c>
      <c r="I22" s="4" t="s">
        <v>18</v>
      </c>
      <c r="J22" s="13"/>
      <c r="K22" s="5" t="s">
        <v>11</v>
      </c>
    </row>
    <row r="23" spans="5:11" ht="12.75">
      <c r="E23" s="4" t="s">
        <v>12</v>
      </c>
      <c r="F23" s="13"/>
      <c r="G23" s="5" t="s">
        <v>14</v>
      </c>
      <c r="I23" s="4" t="s">
        <v>19</v>
      </c>
      <c r="J23" s="13"/>
      <c r="K23" s="5" t="s">
        <v>14</v>
      </c>
    </row>
    <row r="24" spans="5:11" ht="12.75">
      <c r="E24" s="4"/>
      <c r="F24" s="13"/>
      <c r="G24" s="5" t="s">
        <v>15</v>
      </c>
      <c r="I24" s="4"/>
      <c r="J24" s="13"/>
      <c r="K24" s="5" t="s">
        <v>20</v>
      </c>
    </row>
    <row r="25" spans="5:11" ht="12.75">
      <c r="E25" s="4"/>
      <c r="F25" s="13"/>
      <c r="G25" s="5" t="s">
        <v>12</v>
      </c>
      <c r="I25" s="4"/>
      <c r="J25" s="13"/>
      <c r="K25" s="5" t="s">
        <v>21</v>
      </c>
    </row>
    <row r="26" spans="5:11" ht="12.75">
      <c r="E26" s="6" t="s">
        <v>193</v>
      </c>
      <c r="F26" s="14"/>
      <c r="G26" s="7" t="s">
        <v>194</v>
      </c>
      <c r="I26" s="6" t="s">
        <v>193</v>
      </c>
      <c r="J26" s="14"/>
      <c r="K26" s="18" t="s">
        <v>194</v>
      </c>
    </row>
    <row r="27" spans="5:11" ht="12.75">
      <c r="E27" s="8" t="s">
        <v>16</v>
      </c>
      <c r="F27" s="15"/>
      <c r="G27" s="9" t="s">
        <v>16</v>
      </c>
      <c r="I27" s="8" t="s">
        <v>16</v>
      </c>
      <c r="J27" s="15"/>
      <c r="K27" s="9" t="s">
        <v>16</v>
      </c>
    </row>
    <row r="29" spans="1:11" ht="13.5" thickBot="1">
      <c r="A29" t="s">
        <v>22</v>
      </c>
      <c r="B29" t="s">
        <v>23</v>
      </c>
      <c r="E29" s="16">
        <v>18056</v>
      </c>
      <c r="F29" s="16"/>
      <c r="G29" s="16">
        <v>19383</v>
      </c>
      <c r="I29" s="16">
        <f>18948+16762+E29</f>
        <v>53766</v>
      </c>
      <c r="J29" s="17"/>
      <c r="K29" s="16">
        <v>47999</v>
      </c>
    </row>
    <row r="30" ht="13.5" thickTop="1"/>
    <row r="31" spans="1:11" ht="13.5" thickBot="1">
      <c r="A31" t="s">
        <v>24</v>
      </c>
      <c r="B31" t="s">
        <v>25</v>
      </c>
      <c r="E31" s="19">
        <v>0</v>
      </c>
      <c r="F31" s="19"/>
      <c r="G31" s="19">
        <v>0</v>
      </c>
      <c r="H31" s="10"/>
      <c r="I31" s="19">
        <v>0</v>
      </c>
      <c r="J31" s="19"/>
      <c r="K31" s="19">
        <v>0</v>
      </c>
    </row>
    <row r="32" ht="13.5" thickTop="1"/>
    <row r="33" spans="1:11" ht="13.5" thickBot="1">
      <c r="A33" t="s">
        <v>26</v>
      </c>
      <c r="B33" t="s">
        <v>168</v>
      </c>
      <c r="E33" s="16">
        <v>188</v>
      </c>
      <c r="F33" s="16"/>
      <c r="G33" s="16">
        <v>234</v>
      </c>
      <c r="H33" s="12"/>
      <c r="I33" s="16">
        <f>211+554+E33</f>
        <v>953</v>
      </c>
      <c r="J33" s="16"/>
      <c r="K33" s="16">
        <v>793</v>
      </c>
    </row>
    <row r="34" ht="13.5" thickTop="1"/>
    <row r="35" spans="1:2" ht="12.75">
      <c r="A35" t="s">
        <v>28</v>
      </c>
      <c r="B35" t="s">
        <v>29</v>
      </c>
    </row>
    <row r="36" ht="12.75">
      <c r="B36" t="s">
        <v>30</v>
      </c>
    </row>
    <row r="37" ht="12.75">
      <c r="B37" t="s">
        <v>31</v>
      </c>
    </row>
    <row r="38" ht="12.75">
      <c r="B38" t="s">
        <v>32</v>
      </c>
    </row>
    <row r="39" spans="2:11" ht="12.75">
      <c r="B39" t="s">
        <v>33</v>
      </c>
      <c r="E39" s="12">
        <v>3705</v>
      </c>
      <c r="F39" s="12"/>
      <c r="G39" s="12">
        <v>5030</v>
      </c>
      <c r="H39" s="12"/>
      <c r="I39" s="12">
        <f>6705+E39</f>
        <v>10410</v>
      </c>
      <c r="J39" s="12"/>
      <c r="K39" s="12">
        <v>10276</v>
      </c>
    </row>
    <row r="40" spans="5:11" ht="12.75">
      <c r="E40" s="12"/>
      <c r="F40" s="12"/>
      <c r="G40" s="12"/>
      <c r="H40" s="12"/>
      <c r="I40" s="12"/>
      <c r="J40" s="12"/>
      <c r="K40" s="12"/>
    </row>
    <row r="41" spans="1:11" ht="12.75">
      <c r="A41" t="s">
        <v>24</v>
      </c>
      <c r="B41" t="s">
        <v>34</v>
      </c>
      <c r="E41" s="12">
        <v>0</v>
      </c>
      <c r="F41" s="12"/>
      <c r="G41" s="12">
        <v>0</v>
      </c>
      <c r="H41" s="12"/>
      <c r="I41" s="12">
        <v>0</v>
      </c>
      <c r="J41" s="12"/>
      <c r="K41" s="12">
        <v>0</v>
      </c>
    </row>
    <row r="42" spans="5:11" ht="12.75">
      <c r="E42" s="12"/>
      <c r="F42" s="12"/>
      <c r="G42" s="12"/>
      <c r="H42" s="12"/>
      <c r="I42" s="12"/>
      <c r="J42" s="12"/>
      <c r="K42" s="12"/>
    </row>
    <row r="43" spans="1:11" ht="12.75">
      <c r="A43" t="s">
        <v>26</v>
      </c>
      <c r="B43" t="s">
        <v>35</v>
      </c>
      <c r="E43" s="22">
        <v>-621</v>
      </c>
      <c r="F43" s="23"/>
      <c r="G43" s="22">
        <v>-548</v>
      </c>
      <c r="H43" s="23"/>
      <c r="I43" s="22">
        <f>-1207+E43</f>
        <v>-1828</v>
      </c>
      <c r="J43" s="23"/>
      <c r="K43" s="22">
        <v>-1519</v>
      </c>
    </row>
    <row r="44" spans="5:11" ht="12.75">
      <c r="E44" s="12"/>
      <c r="F44" s="12"/>
      <c r="G44" s="12"/>
      <c r="H44" s="12"/>
      <c r="I44" s="12"/>
      <c r="J44" s="12"/>
      <c r="K44" s="12"/>
    </row>
    <row r="45" spans="1:11" ht="12.75" customHeight="1">
      <c r="A45" t="s">
        <v>36</v>
      </c>
      <c r="B45" t="s">
        <v>37</v>
      </c>
      <c r="E45" s="12">
        <v>0</v>
      </c>
      <c r="F45" s="12"/>
      <c r="G45" s="12">
        <v>0</v>
      </c>
      <c r="H45" s="12"/>
      <c r="I45" s="12">
        <v>0</v>
      </c>
      <c r="J45" s="12"/>
      <c r="K45" s="12">
        <v>0</v>
      </c>
    </row>
    <row r="46" spans="5:11" ht="12.75" customHeight="1">
      <c r="E46" s="20"/>
      <c r="F46" s="20"/>
      <c r="G46" s="20"/>
      <c r="H46" s="21"/>
      <c r="I46" s="20"/>
      <c r="J46" s="20"/>
      <c r="K46" s="20"/>
    </row>
    <row r="47" spans="1:11" ht="12.75">
      <c r="A47" t="s">
        <v>38</v>
      </c>
      <c r="B47" t="s">
        <v>39</v>
      </c>
      <c r="E47" s="12"/>
      <c r="F47" s="12"/>
      <c r="G47" s="12"/>
      <c r="H47" s="12"/>
      <c r="I47" s="12"/>
      <c r="J47" s="12"/>
      <c r="K47" s="12"/>
    </row>
    <row r="48" spans="2:11" ht="12.75">
      <c r="B48" t="s">
        <v>32</v>
      </c>
      <c r="E48" s="12"/>
      <c r="F48" s="12"/>
      <c r="G48" s="12"/>
      <c r="H48" s="12"/>
      <c r="I48" s="12"/>
      <c r="J48" s="12"/>
      <c r="K48" s="12"/>
    </row>
    <row r="49" spans="2:11" ht="12.75">
      <c r="B49" t="s">
        <v>33</v>
      </c>
      <c r="E49" s="12">
        <f>+E39+E43</f>
        <v>3084</v>
      </c>
      <c r="F49" s="12"/>
      <c r="G49" s="12">
        <f>+G39+G43</f>
        <v>4482</v>
      </c>
      <c r="H49" s="12"/>
      <c r="I49" s="12">
        <f>SUM(I39:I46)</f>
        <v>8582</v>
      </c>
      <c r="J49" s="12"/>
      <c r="K49" s="12">
        <f>+K39+K43</f>
        <v>8757</v>
      </c>
    </row>
    <row r="50" spans="5:11" ht="12.75">
      <c r="E50" s="12"/>
      <c r="F50" s="12"/>
      <c r="G50" s="12"/>
      <c r="H50" s="12"/>
      <c r="I50" s="12"/>
      <c r="J50" s="12"/>
      <c r="K50" s="12"/>
    </row>
    <row r="51" spans="1:11" ht="12.75">
      <c r="A51" t="s">
        <v>40</v>
      </c>
      <c r="B51" t="s">
        <v>41</v>
      </c>
      <c r="E51" s="12"/>
      <c r="F51" s="12"/>
      <c r="G51" s="12"/>
      <c r="H51" s="12"/>
      <c r="I51" s="12"/>
      <c r="J51" s="12"/>
      <c r="K51" s="12"/>
    </row>
    <row r="52" spans="2:11" ht="12.75">
      <c r="B52" t="s">
        <v>42</v>
      </c>
      <c r="E52" s="21">
        <v>1089</v>
      </c>
      <c r="F52" s="21"/>
      <c r="G52" s="21">
        <v>861</v>
      </c>
      <c r="H52" s="12"/>
      <c r="I52" s="21">
        <f>1703+E52</f>
        <v>2792</v>
      </c>
      <c r="J52" s="21"/>
      <c r="K52" s="21">
        <v>2154</v>
      </c>
    </row>
    <row r="53" spans="5:11" ht="12.75">
      <c r="E53" s="20"/>
      <c r="F53" s="20"/>
      <c r="G53" s="20"/>
      <c r="H53" s="12"/>
      <c r="I53" s="20"/>
      <c r="J53" s="20"/>
      <c r="K53" s="20"/>
    </row>
    <row r="54" spans="1:11" ht="12.75">
      <c r="A54" t="s">
        <v>43</v>
      </c>
      <c r="B54" t="s">
        <v>44</v>
      </c>
      <c r="E54" s="12"/>
      <c r="F54" s="12"/>
      <c r="G54" s="12"/>
      <c r="H54" s="12"/>
      <c r="I54" s="12"/>
      <c r="J54" s="12"/>
      <c r="K54" s="12"/>
    </row>
    <row r="55" spans="2:11" ht="12.75">
      <c r="B55" t="s">
        <v>169</v>
      </c>
      <c r="E55" s="12">
        <f>+E49+E52</f>
        <v>4173</v>
      </c>
      <c r="F55" s="12"/>
      <c r="G55" s="12">
        <f>+G49+G52</f>
        <v>5343</v>
      </c>
      <c r="H55" s="12"/>
      <c r="I55" s="12">
        <f>+I49+I52</f>
        <v>11374</v>
      </c>
      <c r="J55" s="12"/>
      <c r="K55" s="12">
        <f>+K49+K52</f>
        <v>10911</v>
      </c>
    </row>
    <row r="56" ht="12.75">
      <c r="B56" t="s">
        <v>45</v>
      </c>
    </row>
    <row r="57" ht="12.75">
      <c r="B57" t="s">
        <v>181</v>
      </c>
    </row>
    <row r="68" ht="12.75">
      <c r="A68" s="1" t="s">
        <v>0</v>
      </c>
    </row>
    <row r="69" ht="12.75">
      <c r="A69" s="2" t="s">
        <v>192</v>
      </c>
    </row>
    <row r="71" ht="12.75">
      <c r="A71" t="s">
        <v>46</v>
      </c>
    </row>
    <row r="74" ht="12.75">
      <c r="A74" s="1" t="s">
        <v>47</v>
      </c>
    </row>
    <row r="77" spans="5:11" ht="12.75">
      <c r="E77" s="62" t="s">
        <v>9</v>
      </c>
      <c r="F77" s="63"/>
      <c r="G77" s="64"/>
      <c r="I77" s="62" t="s">
        <v>17</v>
      </c>
      <c r="J77" s="63"/>
      <c r="K77" s="64"/>
    </row>
    <row r="78" spans="5:11" ht="12.75">
      <c r="E78" s="4" t="s">
        <v>10</v>
      </c>
      <c r="F78" s="13"/>
      <c r="G78" s="5" t="s">
        <v>13</v>
      </c>
      <c r="I78" s="4" t="s">
        <v>10</v>
      </c>
      <c r="J78" s="13"/>
      <c r="K78" s="5" t="s">
        <v>13</v>
      </c>
    </row>
    <row r="79" spans="5:11" ht="12.75">
      <c r="E79" s="4" t="s">
        <v>11</v>
      </c>
      <c r="F79" s="13"/>
      <c r="G79" s="5" t="s">
        <v>11</v>
      </c>
      <c r="I79" s="4" t="s">
        <v>11</v>
      </c>
      <c r="J79" s="13"/>
      <c r="K79" s="5" t="s">
        <v>11</v>
      </c>
    </row>
    <row r="80" spans="5:11" ht="12.75">
      <c r="E80" s="4" t="s">
        <v>12</v>
      </c>
      <c r="F80" s="13"/>
      <c r="G80" s="5" t="s">
        <v>14</v>
      </c>
      <c r="I80" s="4" t="s">
        <v>48</v>
      </c>
      <c r="J80" s="13"/>
      <c r="K80" s="5" t="s">
        <v>14</v>
      </c>
    </row>
    <row r="81" spans="5:11" ht="12.75">
      <c r="E81" s="4"/>
      <c r="F81" s="13"/>
      <c r="G81" s="5" t="s">
        <v>15</v>
      </c>
      <c r="I81" s="4"/>
      <c r="J81" s="13"/>
      <c r="K81" s="5" t="s">
        <v>15</v>
      </c>
    </row>
    <row r="82" spans="5:11" ht="12.75">
      <c r="E82" s="4"/>
      <c r="F82" s="13"/>
      <c r="G82" s="5" t="s">
        <v>12</v>
      </c>
      <c r="I82" s="4"/>
      <c r="J82" s="13"/>
      <c r="K82" s="5" t="s">
        <v>21</v>
      </c>
    </row>
    <row r="83" spans="5:11" ht="12.75">
      <c r="E83" s="6" t="s">
        <v>193</v>
      </c>
      <c r="F83" s="13"/>
      <c r="G83" s="7" t="s">
        <v>194</v>
      </c>
      <c r="I83" s="6" t="s">
        <v>193</v>
      </c>
      <c r="J83" s="13"/>
      <c r="K83" s="18" t="s">
        <v>194</v>
      </c>
    </row>
    <row r="84" spans="5:11" ht="12.75">
      <c r="E84" s="8" t="s">
        <v>16</v>
      </c>
      <c r="F84" s="15"/>
      <c r="G84" s="9" t="s">
        <v>16</v>
      </c>
      <c r="I84" s="8" t="s">
        <v>16</v>
      </c>
      <c r="J84" s="15"/>
      <c r="K84" s="9" t="s">
        <v>16</v>
      </c>
    </row>
    <row r="86" spans="1:11" ht="12.75">
      <c r="A86" t="s">
        <v>49</v>
      </c>
      <c r="B86" t="s">
        <v>170</v>
      </c>
      <c r="E86" s="24">
        <v>-1102</v>
      </c>
      <c r="F86" s="25"/>
      <c r="G86" s="24">
        <v>-1392</v>
      </c>
      <c r="H86" s="23"/>
      <c r="I86" s="24">
        <f>-1684+E86</f>
        <v>-2786</v>
      </c>
      <c r="J86" s="25"/>
      <c r="K86" s="24">
        <v>-2926</v>
      </c>
    </row>
    <row r="88" spans="1:2" ht="12.75">
      <c r="A88" t="s">
        <v>164</v>
      </c>
      <c r="B88" t="s">
        <v>163</v>
      </c>
    </row>
    <row r="89" spans="2:11" ht="12.75">
      <c r="B89" t="s">
        <v>50</v>
      </c>
      <c r="E89" s="12">
        <f>+E55+E86</f>
        <v>3071</v>
      </c>
      <c r="F89" s="12"/>
      <c r="G89" s="12">
        <f>+G55+G86</f>
        <v>3951</v>
      </c>
      <c r="H89" s="12"/>
      <c r="I89" s="12">
        <f>+I55+I86</f>
        <v>8588</v>
      </c>
      <c r="J89" s="12"/>
      <c r="K89" s="12">
        <f>+K55+K86</f>
        <v>7985</v>
      </c>
    </row>
    <row r="91" spans="2:11" ht="12.75">
      <c r="B91" t="s">
        <v>51</v>
      </c>
      <c r="E91" s="22">
        <v>-42</v>
      </c>
      <c r="F91" s="23"/>
      <c r="G91" s="22">
        <v>-78</v>
      </c>
      <c r="H91" s="23"/>
      <c r="I91" s="22">
        <f>-120+E91</f>
        <v>-162</v>
      </c>
      <c r="J91" s="23"/>
      <c r="K91" s="22">
        <v>-256</v>
      </c>
    </row>
    <row r="93" spans="1:11" ht="12.75">
      <c r="A93" t="s">
        <v>52</v>
      </c>
      <c r="B93" t="s">
        <v>171</v>
      </c>
      <c r="E93" s="20">
        <v>0</v>
      </c>
      <c r="F93" s="20"/>
      <c r="G93" s="20">
        <v>0</v>
      </c>
      <c r="H93" s="12"/>
      <c r="I93" s="20">
        <v>0</v>
      </c>
      <c r="J93" s="20"/>
      <c r="K93" s="20">
        <v>0</v>
      </c>
    </row>
    <row r="94" spans="5:11" ht="12.75">
      <c r="E94" s="12"/>
      <c r="F94" s="12"/>
      <c r="G94" s="12"/>
      <c r="H94" s="12"/>
      <c r="I94" s="12"/>
      <c r="J94" s="12"/>
      <c r="K94" s="12"/>
    </row>
    <row r="95" spans="1:11" ht="12.75">
      <c r="A95" t="s">
        <v>53</v>
      </c>
      <c r="B95" t="s">
        <v>54</v>
      </c>
      <c r="E95" s="12"/>
      <c r="F95" s="12"/>
      <c r="G95" s="12"/>
      <c r="H95" s="12"/>
      <c r="I95" s="12"/>
      <c r="J95" s="12"/>
      <c r="K95" s="12"/>
    </row>
    <row r="96" spans="2:11" ht="12.75">
      <c r="B96" t="s">
        <v>55</v>
      </c>
      <c r="E96" s="12">
        <f>+E89+E91</f>
        <v>3029</v>
      </c>
      <c r="F96" s="12"/>
      <c r="G96" s="12">
        <f>+G89+G91</f>
        <v>3873</v>
      </c>
      <c r="H96" s="12"/>
      <c r="I96" s="12">
        <f>+I89+I91</f>
        <v>8426</v>
      </c>
      <c r="J96" s="12"/>
      <c r="K96" s="12">
        <f>+K89+K91</f>
        <v>7729</v>
      </c>
    </row>
    <row r="97" spans="5:11" ht="12.75">
      <c r="E97" s="12"/>
      <c r="F97" s="12"/>
      <c r="G97" s="12"/>
      <c r="H97" s="12"/>
      <c r="I97" s="12"/>
      <c r="J97" s="12"/>
      <c r="K97" s="12"/>
    </row>
    <row r="98" spans="1:11" ht="12.75">
      <c r="A98" t="s">
        <v>56</v>
      </c>
      <c r="B98" t="s">
        <v>165</v>
      </c>
      <c r="E98" s="12">
        <v>0</v>
      </c>
      <c r="F98" s="12"/>
      <c r="G98" s="12">
        <v>0</v>
      </c>
      <c r="H98" s="12"/>
      <c r="I98" s="12">
        <v>0</v>
      </c>
      <c r="J98" s="12"/>
      <c r="K98" s="12">
        <v>0</v>
      </c>
    </row>
    <row r="99" spans="5:11" ht="12.75">
      <c r="E99" s="12"/>
      <c r="F99" s="12"/>
      <c r="G99" s="12"/>
      <c r="H99" s="12"/>
      <c r="I99" s="12"/>
      <c r="J99" s="12"/>
      <c r="K99" s="12"/>
    </row>
    <row r="100" spans="2:11" ht="12.75">
      <c r="B100" t="s">
        <v>57</v>
      </c>
      <c r="E100" s="12">
        <v>0</v>
      </c>
      <c r="F100" s="12"/>
      <c r="G100" s="12">
        <v>0</v>
      </c>
      <c r="H100" s="12"/>
      <c r="I100" s="12">
        <v>0</v>
      </c>
      <c r="J100" s="12"/>
      <c r="K100" s="12">
        <v>0</v>
      </c>
    </row>
    <row r="101" spans="5:11" ht="12.75">
      <c r="E101" s="12"/>
      <c r="F101" s="12"/>
      <c r="G101" s="12"/>
      <c r="H101" s="12"/>
      <c r="I101" s="12"/>
      <c r="J101" s="12"/>
      <c r="K101" s="12"/>
    </row>
    <row r="102" spans="2:11" ht="12.75">
      <c r="B102" t="s">
        <v>58</v>
      </c>
      <c r="E102" s="12">
        <v>0</v>
      </c>
      <c r="F102" s="12"/>
      <c r="G102" s="12">
        <v>0</v>
      </c>
      <c r="H102" s="12"/>
      <c r="I102" s="12">
        <v>0</v>
      </c>
      <c r="J102" s="12"/>
      <c r="K102" s="12">
        <v>0</v>
      </c>
    </row>
    <row r="103" spans="2:11" ht="12.75">
      <c r="B103" t="s">
        <v>59</v>
      </c>
      <c r="E103" s="20"/>
      <c r="F103" s="20"/>
      <c r="G103" s="20"/>
      <c r="H103" s="12"/>
      <c r="I103" s="20"/>
      <c r="J103" s="20"/>
      <c r="K103" s="20"/>
    </row>
    <row r="104" spans="5:11" ht="12.75">
      <c r="E104" s="12"/>
      <c r="F104" s="12"/>
      <c r="G104" s="12"/>
      <c r="H104" s="12"/>
      <c r="I104" s="12"/>
      <c r="J104" s="12"/>
      <c r="K104" s="12"/>
    </row>
    <row r="105" spans="1:11" ht="12.75">
      <c r="A105" t="s">
        <v>60</v>
      </c>
      <c r="B105" t="s">
        <v>61</v>
      </c>
      <c r="E105" s="12">
        <f>E96</f>
        <v>3029</v>
      </c>
      <c r="F105" s="12"/>
      <c r="G105" s="12">
        <f>G96</f>
        <v>3873</v>
      </c>
      <c r="H105" s="12"/>
      <c r="I105" s="12">
        <f>I96</f>
        <v>8426</v>
      </c>
      <c r="J105" s="12"/>
      <c r="K105" s="12">
        <f>K96</f>
        <v>7729</v>
      </c>
    </row>
    <row r="106" spans="2:11" ht="12.75">
      <c r="B106" t="s">
        <v>62</v>
      </c>
      <c r="E106" s="12"/>
      <c r="F106" s="12"/>
      <c r="G106" s="12"/>
      <c r="H106" s="12"/>
      <c r="I106" s="12"/>
      <c r="J106" s="12"/>
      <c r="K106" s="12"/>
    </row>
    <row r="107" spans="5:11" ht="12.75">
      <c r="E107" s="12"/>
      <c r="F107" s="12"/>
      <c r="G107" s="12"/>
      <c r="H107" s="12"/>
      <c r="I107" s="12"/>
      <c r="J107" s="12"/>
      <c r="K107" s="12"/>
    </row>
    <row r="108" spans="1:11" ht="12.75">
      <c r="A108" t="s">
        <v>27</v>
      </c>
      <c r="B108" t="s">
        <v>63</v>
      </c>
      <c r="E108" s="12"/>
      <c r="F108" s="12"/>
      <c r="G108" s="12"/>
      <c r="H108" s="12"/>
      <c r="I108" s="12"/>
      <c r="J108" s="12"/>
      <c r="K108" s="12"/>
    </row>
    <row r="109" spans="2:11" ht="12.75">
      <c r="B109" t="s">
        <v>64</v>
      </c>
      <c r="E109" s="12"/>
      <c r="F109" s="12"/>
      <c r="G109" s="12"/>
      <c r="H109" s="12"/>
      <c r="I109" s="12"/>
      <c r="J109" s="12"/>
      <c r="K109" s="12"/>
    </row>
    <row r="110" spans="2:11" ht="12.75">
      <c r="B110" t="s">
        <v>65</v>
      </c>
      <c r="E110" s="12"/>
      <c r="F110" s="12"/>
      <c r="G110" s="12"/>
      <c r="H110" s="12"/>
      <c r="I110" s="12"/>
      <c r="J110" s="12"/>
      <c r="K110" s="12"/>
    </row>
    <row r="111" spans="5:11" ht="12.75">
      <c r="E111" s="12"/>
      <c r="F111" s="12"/>
      <c r="G111" s="12"/>
      <c r="H111" s="12"/>
      <c r="I111" s="12"/>
      <c r="J111" s="12"/>
      <c r="K111" s="12"/>
    </row>
    <row r="112" spans="2:11" ht="12.75">
      <c r="B112" t="s">
        <v>207</v>
      </c>
      <c r="E112" s="12"/>
      <c r="F112" s="12"/>
      <c r="G112" s="12"/>
      <c r="H112" s="12"/>
      <c r="I112" s="12"/>
      <c r="J112" s="12"/>
      <c r="K112" s="12"/>
    </row>
    <row r="113" spans="2:11" ht="13.5" thickBot="1">
      <c r="B113" t="s">
        <v>206</v>
      </c>
      <c r="E113" s="53">
        <f>+(E105/43611.7)*100</f>
        <v>6.945383922204364</v>
      </c>
      <c r="F113" s="53"/>
      <c r="G113" s="53">
        <f>+(G105/43611.7)*100</f>
        <v>8.880644414228293</v>
      </c>
      <c r="H113" s="11"/>
      <c r="I113" s="53">
        <f>+(I105/43611.7)*100</f>
        <v>19.320503442883446</v>
      </c>
      <c r="J113" s="26"/>
      <c r="K113" s="53">
        <f>+(K105/43611.7)*100</f>
        <v>17.722308463095914</v>
      </c>
    </row>
    <row r="114" spans="5:11" ht="13.5" thickTop="1">
      <c r="E114" s="12"/>
      <c r="F114" s="12"/>
      <c r="G114" s="12"/>
      <c r="H114" s="12"/>
      <c r="I114" s="12"/>
      <c r="J114" s="12"/>
      <c r="K114" s="12"/>
    </row>
    <row r="115" spans="2:11" ht="12.75">
      <c r="B115" t="s">
        <v>208</v>
      </c>
      <c r="E115" s="12"/>
      <c r="F115" s="12"/>
      <c r="G115" s="12"/>
      <c r="H115" s="12"/>
      <c r="I115" s="12"/>
      <c r="J115" s="12"/>
      <c r="K115" s="12"/>
    </row>
    <row r="116" spans="2:11" ht="13.5" thickBot="1">
      <c r="B116" t="s">
        <v>66</v>
      </c>
      <c r="C116" t="s">
        <v>67</v>
      </c>
      <c r="E116" s="16">
        <v>0</v>
      </c>
      <c r="F116" s="16"/>
      <c r="G116" s="16">
        <v>0</v>
      </c>
      <c r="H116" s="12"/>
      <c r="I116" s="55">
        <v>0</v>
      </c>
      <c r="J116" s="16"/>
      <c r="K116" s="16">
        <v>0</v>
      </c>
    </row>
    <row r="117" ht="13.5" thickTop="1"/>
    <row r="119" ht="12.75">
      <c r="A119" t="s">
        <v>172</v>
      </c>
    </row>
    <row r="120" spans="1:11" ht="12.75">
      <c r="A120" t="s">
        <v>173</v>
      </c>
      <c r="B120" t="s">
        <v>174</v>
      </c>
      <c r="E120">
        <v>82</v>
      </c>
      <c r="G120">
        <v>131</v>
      </c>
      <c r="I120">
        <f>102+82</f>
        <v>184</v>
      </c>
      <c r="K120">
        <f>293+131</f>
        <v>424</v>
      </c>
    </row>
    <row r="122" spans="1:2" ht="12.75">
      <c r="A122" t="s">
        <v>209</v>
      </c>
      <c r="B122" t="s">
        <v>223</v>
      </c>
    </row>
    <row r="131" ht="12.75">
      <c r="A131" s="1"/>
    </row>
    <row r="132" ht="12.75">
      <c r="A132" s="2"/>
    </row>
  </sheetData>
  <mergeCells count="6">
    <mergeCell ref="A1:K1"/>
    <mergeCell ref="A2:K2"/>
    <mergeCell ref="E77:G77"/>
    <mergeCell ref="I77:K77"/>
    <mergeCell ref="E20:G20"/>
    <mergeCell ref="I20:K20"/>
  </mergeCells>
  <printOptions/>
  <pageMargins left="0.590551181102362" right="0.196850393700787" top="0.78740157480315" bottom="0.393700787401575" header="0.196850393700787" footer="0.19685039370078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E42">
      <selection activeCell="K50" sqref="K50"/>
    </sheetView>
  </sheetViews>
  <sheetFormatPr defaultColWidth="9.140625" defaultRowHeight="12.75"/>
  <cols>
    <col min="1" max="1" width="3.7109375" style="0" customWidth="1"/>
    <col min="2" max="2" width="1.7109375" style="0" customWidth="1"/>
    <col min="3" max="3" width="4.7109375" style="0" customWidth="1"/>
    <col min="8" max="8" width="14.7109375" style="0" customWidth="1"/>
    <col min="9" max="9" width="15.7109375" style="0" customWidth="1"/>
    <col min="10" max="10" width="4.7109375" style="0" customWidth="1"/>
    <col min="11" max="11" width="15.7109375" style="0" customWidth="1"/>
  </cols>
  <sheetData>
    <row r="1" ht="12.75">
      <c r="A1" s="1" t="s">
        <v>69</v>
      </c>
    </row>
    <row r="2" ht="12.75">
      <c r="A2" s="1" t="s">
        <v>195</v>
      </c>
    </row>
    <row r="3" ht="12.75">
      <c r="A3" s="2" t="s">
        <v>184</v>
      </c>
    </row>
    <row r="5" ht="12.75">
      <c r="A5" t="s">
        <v>68</v>
      </c>
    </row>
    <row r="7" ht="12.75">
      <c r="A7" s="1" t="s">
        <v>70</v>
      </c>
    </row>
    <row r="8" spans="9:11" ht="12.75">
      <c r="I8" s="27" t="s">
        <v>71</v>
      </c>
      <c r="K8" s="27" t="s">
        <v>71</v>
      </c>
    </row>
    <row r="9" spans="9:11" ht="12.75">
      <c r="I9" s="28" t="s">
        <v>72</v>
      </c>
      <c r="K9" s="28" t="s">
        <v>13</v>
      </c>
    </row>
    <row r="10" spans="9:11" ht="12.75">
      <c r="I10" s="28" t="s">
        <v>10</v>
      </c>
      <c r="K10" s="28" t="s">
        <v>73</v>
      </c>
    </row>
    <row r="11" spans="9:11" ht="12.75">
      <c r="I11" s="28" t="s">
        <v>12</v>
      </c>
      <c r="K11" s="28" t="s">
        <v>74</v>
      </c>
    </row>
    <row r="12" spans="9:11" ht="12.75">
      <c r="I12" s="28"/>
      <c r="K12" s="28" t="s">
        <v>75</v>
      </c>
    </row>
    <row r="13" spans="9:11" ht="12.75">
      <c r="I13" s="29" t="s">
        <v>193</v>
      </c>
      <c r="K13" s="31" t="s">
        <v>182</v>
      </c>
    </row>
    <row r="14" spans="9:11" ht="12.75">
      <c r="I14" s="30" t="s">
        <v>16</v>
      </c>
      <c r="K14" s="30" t="s">
        <v>16</v>
      </c>
    </row>
    <row r="16" spans="1:3" ht="12.75">
      <c r="A16">
        <v>1</v>
      </c>
      <c r="C16" t="s">
        <v>76</v>
      </c>
    </row>
    <row r="17" spans="4:11" ht="12.75">
      <c r="D17" t="s">
        <v>77</v>
      </c>
      <c r="I17" s="32">
        <v>17809</v>
      </c>
      <c r="J17" s="33"/>
      <c r="K17" s="32">
        <v>19709</v>
      </c>
    </row>
    <row r="18" spans="4:11" ht="12.75">
      <c r="D18" t="s">
        <v>78</v>
      </c>
      <c r="I18" s="34">
        <v>8700</v>
      </c>
      <c r="J18" s="33"/>
      <c r="K18" s="34">
        <v>8323</v>
      </c>
    </row>
    <row r="19" spans="4:11" ht="12.75">
      <c r="D19" t="s">
        <v>79</v>
      </c>
      <c r="I19" s="34">
        <v>1675</v>
      </c>
      <c r="J19" s="33"/>
      <c r="K19" s="34">
        <v>1015</v>
      </c>
    </row>
    <row r="20" spans="4:11" ht="12.75">
      <c r="D20" t="s">
        <v>80</v>
      </c>
      <c r="I20" s="34">
        <v>25636</v>
      </c>
      <c r="J20" s="33"/>
      <c r="K20" s="34">
        <v>22949</v>
      </c>
    </row>
    <row r="21" spans="4:11" ht="12.75">
      <c r="D21" t="s">
        <v>81</v>
      </c>
      <c r="I21" s="34">
        <v>7535</v>
      </c>
      <c r="J21" s="33"/>
      <c r="K21" s="34">
        <v>4990</v>
      </c>
    </row>
    <row r="22" spans="9:11" ht="12.75">
      <c r="I22" s="35"/>
      <c r="J22" s="36"/>
      <c r="K22" s="35"/>
    </row>
    <row r="23" spans="9:11" ht="12.75">
      <c r="I23" s="36"/>
      <c r="J23" s="36"/>
      <c r="K23" s="36"/>
    </row>
    <row r="24" spans="9:11" ht="12.75">
      <c r="I24" s="33">
        <f>SUM(I17:I22)</f>
        <v>61355</v>
      </c>
      <c r="J24" s="33"/>
      <c r="K24" s="33">
        <f>SUM(K17:K22)</f>
        <v>56986</v>
      </c>
    </row>
    <row r="25" spans="9:11" ht="12.75">
      <c r="I25" s="36"/>
      <c r="J25" s="36"/>
      <c r="K25" s="36"/>
    </row>
    <row r="26" spans="1:11" ht="12.75">
      <c r="A26">
        <v>2</v>
      </c>
      <c r="C26" t="s">
        <v>82</v>
      </c>
      <c r="I26" s="36"/>
      <c r="J26" s="36"/>
      <c r="K26" s="36"/>
    </row>
    <row r="27" spans="4:11" ht="12.75">
      <c r="D27" t="s">
        <v>83</v>
      </c>
      <c r="I27" s="32">
        <v>8411</v>
      </c>
      <c r="J27" s="36"/>
      <c r="K27" s="37">
        <v>4213</v>
      </c>
    </row>
    <row r="28" spans="4:11" ht="12.75">
      <c r="D28" t="s">
        <v>84</v>
      </c>
      <c r="I28" s="34">
        <v>3300</v>
      </c>
      <c r="J28" s="36"/>
      <c r="K28" s="34">
        <v>4621</v>
      </c>
    </row>
    <row r="29" spans="4:11" ht="12.75">
      <c r="D29" t="s">
        <v>85</v>
      </c>
      <c r="I29" s="38">
        <v>0</v>
      </c>
      <c r="J29" s="36"/>
      <c r="K29" s="34">
        <v>0</v>
      </c>
    </row>
    <row r="30" spans="4:11" ht="12.75">
      <c r="D30" t="s">
        <v>86</v>
      </c>
      <c r="I30" s="38">
        <v>814</v>
      </c>
      <c r="J30" s="36"/>
      <c r="K30" s="34">
        <v>2188</v>
      </c>
    </row>
    <row r="31" spans="4:11" ht="12.75">
      <c r="D31" t="s">
        <v>87</v>
      </c>
      <c r="I31" s="38">
        <v>0</v>
      </c>
      <c r="J31" s="36"/>
      <c r="K31" s="34">
        <v>0</v>
      </c>
    </row>
    <row r="32" spans="4:11" ht="12.75">
      <c r="D32" t="s">
        <v>88</v>
      </c>
      <c r="I32" s="35">
        <v>0</v>
      </c>
      <c r="J32" s="36"/>
      <c r="K32" s="35">
        <v>0</v>
      </c>
    </row>
    <row r="33" spans="9:11" ht="12.75">
      <c r="I33" s="36"/>
      <c r="J33" s="36"/>
      <c r="K33" s="36"/>
    </row>
    <row r="34" spans="9:11" ht="12.75">
      <c r="I34" s="36">
        <f>SUM(I27:I32)</f>
        <v>12525</v>
      </c>
      <c r="J34" s="36"/>
      <c r="K34" s="36">
        <f>SUM(K27:K32)</f>
        <v>11022</v>
      </c>
    </row>
    <row r="35" spans="9:11" ht="12.75">
      <c r="I35" s="36"/>
      <c r="J35" s="36"/>
      <c r="K35" s="36"/>
    </row>
    <row r="36" spans="1:11" ht="12.75">
      <c r="A36">
        <v>3</v>
      </c>
      <c r="C36" t="s">
        <v>89</v>
      </c>
      <c r="I36" s="36">
        <f>+I24-I34</f>
        <v>48830</v>
      </c>
      <c r="J36" s="36"/>
      <c r="K36" s="36">
        <v>45964</v>
      </c>
    </row>
    <row r="37" spans="1:11" ht="12.75">
      <c r="A37">
        <v>4</v>
      </c>
      <c r="C37" t="s">
        <v>90</v>
      </c>
      <c r="I37" s="36">
        <v>30299</v>
      </c>
      <c r="J37" s="36"/>
      <c r="K37" s="36">
        <v>30252</v>
      </c>
    </row>
    <row r="38" spans="1:11" ht="12.75">
      <c r="A38">
        <v>5</v>
      </c>
      <c r="C38" t="s">
        <v>91</v>
      </c>
      <c r="I38" s="36">
        <v>2316</v>
      </c>
      <c r="J38" s="36"/>
      <c r="K38" s="36">
        <v>845</v>
      </c>
    </row>
    <row r="39" spans="1:11" ht="12.75">
      <c r="A39">
        <v>6</v>
      </c>
      <c r="C39" t="s">
        <v>92</v>
      </c>
      <c r="I39" s="43">
        <v>-1277</v>
      </c>
      <c r="J39" s="36"/>
      <c r="K39" s="43">
        <v>-1288</v>
      </c>
    </row>
    <row r="40" spans="1:11" ht="12.75">
      <c r="A40">
        <v>7</v>
      </c>
      <c r="C40" t="s">
        <v>93</v>
      </c>
      <c r="I40" s="36">
        <v>0</v>
      </c>
      <c r="J40" s="36"/>
      <c r="K40" s="36">
        <v>0</v>
      </c>
    </row>
    <row r="41" spans="1:11" ht="12.75">
      <c r="A41">
        <v>8</v>
      </c>
      <c r="C41" t="s">
        <v>94</v>
      </c>
      <c r="I41" s="39">
        <v>0</v>
      </c>
      <c r="J41" s="36"/>
      <c r="K41" s="39">
        <v>0</v>
      </c>
    </row>
    <row r="42" spans="9:11" ht="12.75">
      <c r="I42" s="36"/>
      <c r="J42" s="36"/>
      <c r="K42" s="40"/>
    </row>
    <row r="43" spans="1:11" ht="13.5" thickBot="1">
      <c r="A43">
        <v>9</v>
      </c>
      <c r="C43" t="s">
        <v>95</v>
      </c>
      <c r="I43" s="41">
        <f>SUM(I36:I42)</f>
        <v>80168</v>
      </c>
      <c r="J43" s="36"/>
      <c r="K43" s="41">
        <f>SUM(K36:K42)</f>
        <v>75773</v>
      </c>
    </row>
    <row r="44" spans="9:11" ht="13.5" thickTop="1">
      <c r="I44" s="36"/>
      <c r="J44" s="36"/>
      <c r="K44" s="36"/>
    </row>
    <row r="45" spans="3:11" ht="12.75">
      <c r="C45" t="s">
        <v>96</v>
      </c>
      <c r="I45" s="37">
        <v>43612</v>
      </c>
      <c r="J45" s="36"/>
      <c r="K45" s="37">
        <v>39647</v>
      </c>
    </row>
    <row r="46" spans="3:11" ht="12.75">
      <c r="C46" t="s">
        <v>97</v>
      </c>
      <c r="I46" s="38"/>
      <c r="J46" s="36"/>
      <c r="K46" s="38"/>
    </row>
    <row r="47" spans="4:11" ht="12.75">
      <c r="D47" t="s">
        <v>98</v>
      </c>
      <c r="I47" s="38">
        <v>313</v>
      </c>
      <c r="J47" s="36"/>
      <c r="K47" s="38">
        <v>4344</v>
      </c>
    </row>
    <row r="48" spans="4:11" ht="12.75">
      <c r="D48" t="s">
        <v>99</v>
      </c>
      <c r="I48" s="38">
        <v>1439</v>
      </c>
      <c r="J48" s="36"/>
      <c r="K48" s="38">
        <v>1439</v>
      </c>
    </row>
    <row r="49" spans="4:11" ht="12.75">
      <c r="D49" t="s">
        <v>100</v>
      </c>
      <c r="I49" s="38">
        <v>0</v>
      </c>
      <c r="J49" s="36"/>
      <c r="K49" s="38">
        <v>0</v>
      </c>
    </row>
    <row r="50" spans="4:11" ht="12.75">
      <c r="D50" t="s">
        <v>101</v>
      </c>
      <c r="I50" s="38">
        <v>0</v>
      </c>
      <c r="J50" s="36"/>
      <c r="K50" s="38">
        <v>0</v>
      </c>
    </row>
    <row r="51" spans="4:11" ht="12.75">
      <c r="D51" t="s">
        <v>102</v>
      </c>
      <c r="I51" s="38">
        <v>34232</v>
      </c>
      <c r="J51" s="36"/>
      <c r="K51" s="38">
        <v>29771</v>
      </c>
    </row>
    <row r="52" spans="4:11" ht="12.75">
      <c r="D52" t="s">
        <v>103</v>
      </c>
      <c r="I52" s="35">
        <v>572</v>
      </c>
      <c r="J52" s="36"/>
      <c r="K52" s="35">
        <v>572</v>
      </c>
    </row>
    <row r="53" spans="9:11" ht="13.5" thickBot="1">
      <c r="I53" s="42">
        <f>SUM(I45:I52)</f>
        <v>80168</v>
      </c>
      <c r="J53" s="36"/>
      <c r="K53" s="42">
        <f>SUM(K45:K52)</f>
        <v>75773</v>
      </c>
    </row>
    <row r="54" spans="9:11" ht="13.5" thickTop="1">
      <c r="I54" s="36"/>
      <c r="J54" s="36"/>
      <c r="K54" s="36"/>
    </row>
    <row r="55" spans="1:11" ht="13.5" thickBot="1">
      <c r="A55">
        <v>10</v>
      </c>
      <c r="C55" t="s">
        <v>104</v>
      </c>
      <c r="I55" s="59">
        <v>184</v>
      </c>
      <c r="J55" s="36"/>
      <c r="K55" s="41">
        <v>191</v>
      </c>
    </row>
    <row r="56" ht="13.5" thickTop="1"/>
    <row r="60" ht="12.75">
      <c r="K60" s="57"/>
    </row>
  </sheetData>
  <printOptions/>
  <pageMargins left="0.7874015748031497" right="0.3937007874015748" top="0.7874015748031497" bottom="0.5905511811023623" header="0.3937007874015748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67">
      <selection activeCell="H71" sqref="H71"/>
    </sheetView>
  </sheetViews>
  <sheetFormatPr defaultColWidth="9.140625" defaultRowHeight="12.75"/>
  <cols>
    <col min="1" max="1" width="2.7109375" style="44" customWidth="1"/>
    <col min="2" max="2" width="1.7109375" style="0" customWidth="1"/>
    <col min="7" max="7" width="7.7109375" style="0" customWidth="1"/>
    <col min="8" max="8" width="17.7109375" style="0" customWidth="1"/>
    <col min="9" max="9" width="4.7109375" style="0" customWidth="1"/>
    <col min="10" max="10" width="17.7109375" style="0" customWidth="1"/>
    <col min="11" max="11" width="4.7109375" style="0" customWidth="1"/>
  </cols>
  <sheetData>
    <row r="1" ht="12.75">
      <c r="A1" s="45" t="s">
        <v>0</v>
      </c>
    </row>
    <row r="2" ht="12.75">
      <c r="A2" s="46" t="s">
        <v>196</v>
      </c>
    </row>
    <row r="4" ht="12.75">
      <c r="A4" s="44" t="s">
        <v>105</v>
      </c>
    </row>
    <row r="7" ht="12.75">
      <c r="A7" s="45" t="s">
        <v>106</v>
      </c>
    </row>
    <row r="10" ht="12.75">
      <c r="C10" s="50"/>
    </row>
    <row r="11" spans="1:3" ht="12.75">
      <c r="A11" s="44">
        <v>1</v>
      </c>
      <c r="C11" s="50" t="s">
        <v>107</v>
      </c>
    </row>
    <row r="12" ht="12.75">
      <c r="C12" t="s">
        <v>108</v>
      </c>
    </row>
    <row r="13" ht="12.75">
      <c r="C13" t="s">
        <v>109</v>
      </c>
    </row>
    <row r="14" ht="12.75">
      <c r="C14" t="s">
        <v>185</v>
      </c>
    </row>
    <row r="16" spans="1:3" ht="12.75">
      <c r="A16" s="44">
        <v>2</v>
      </c>
      <c r="C16" s="50" t="s">
        <v>110</v>
      </c>
    </row>
    <row r="17" ht="12.75">
      <c r="C17" t="s">
        <v>197</v>
      </c>
    </row>
    <row r="19" spans="1:3" ht="12.75">
      <c r="A19" s="44">
        <v>3</v>
      </c>
      <c r="C19" s="50" t="s">
        <v>111</v>
      </c>
    </row>
    <row r="20" ht="12.75">
      <c r="C20" t="s">
        <v>198</v>
      </c>
    </row>
    <row r="22" spans="1:3" ht="12.75">
      <c r="A22" s="44">
        <v>4</v>
      </c>
      <c r="C22" s="50" t="s">
        <v>112</v>
      </c>
    </row>
    <row r="23" ht="12.75">
      <c r="C23" t="s">
        <v>113</v>
      </c>
    </row>
    <row r="25" ht="12.75">
      <c r="C25" t="s">
        <v>199</v>
      </c>
    </row>
    <row r="27" spans="8:10" ht="12.75">
      <c r="H27" s="60" t="s">
        <v>114</v>
      </c>
      <c r="I27" s="65"/>
      <c r="J27" s="65"/>
    </row>
    <row r="28" spans="8:10" ht="12.75">
      <c r="H28" s="47" t="s">
        <v>117</v>
      </c>
      <c r="J28" s="47" t="s">
        <v>115</v>
      </c>
    </row>
    <row r="29" spans="8:10" ht="12.75">
      <c r="H29" s="47" t="s">
        <v>116</v>
      </c>
      <c r="J29" s="47" t="s">
        <v>116</v>
      </c>
    </row>
    <row r="30" spans="8:10" ht="12.75">
      <c r="H30" s="49" t="s">
        <v>193</v>
      </c>
      <c r="J30" s="48" t="s">
        <v>193</v>
      </c>
    </row>
    <row r="31" spans="8:10" ht="12.75">
      <c r="H31" s="47" t="s">
        <v>16</v>
      </c>
      <c r="J31" s="47" t="s">
        <v>16</v>
      </c>
    </row>
    <row r="32" ht="12.75">
      <c r="C32" t="s">
        <v>118</v>
      </c>
    </row>
    <row r="33" spans="3:10" ht="12.75">
      <c r="C33" s="3" t="s">
        <v>119</v>
      </c>
      <c r="H33" s="54">
        <v>797</v>
      </c>
      <c r="I33" s="36"/>
      <c r="J33" s="36">
        <v>1151</v>
      </c>
    </row>
    <row r="34" spans="3:10" ht="12.75">
      <c r="C34" t="s">
        <v>120</v>
      </c>
      <c r="H34" s="54">
        <v>305</v>
      </c>
      <c r="I34" s="36"/>
      <c r="J34" s="36">
        <v>241</v>
      </c>
    </row>
    <row r="35" spans="8:10" ht="12.75">
      <c r="H35" s="36"/>
      <c r="I35" s="36"/>
      <c r="J35" s="36"/>
    </row>
    <row r="36" spans="8:10" ht="13.5" thickBot="1">
      <c r="H36" s="56">
        <f>SUM(H33:H35)</f>
        <v>1102</v>
      </c>
      <c r="I36" s="36"/>
      <c r="J36" s="42">
        <f>SUM(J33:J35)</f>
        <v>1392</v>
      </c>
    </row>
    <row r="37" ht="13.5" thickTop="1"/>
    <row r="38" spans="1:3" ht="12.75">
      <c r="A38" s="44">
        <v>5</v>
      </c>
      <c r="C38" s="50" t="s">
        <v>121</v>
      </c>
    </row>
    <row r="39" ht="12.75">
      <c r="C39" t="s">
        <v>200</v>
      </c>
    </row>
    <row r="41" spans="1:3" ht="12.75">
      <c r="A41" s="44">
        <v>6</v>
      </c>
      <c r="C41" s="50" t="s">
        <v>122</v>
      </c>
    </row>
    <row r="42" ht="12.75">
      <c r="C42" t="s">
        <v>201</v>
      </c>
    </row>
    <row r="43" ht="12.75">
      <c r="C43" t="s">
        <v>167</v>
      </c>
    </row>
    <row r="45" spans="1:3" ht="12.75">
      <c r="A45" s="44">
        <v>7</v>
      </c>
      <c r="C45" s="50" t="s">
        <v>123</v>
      </c>
    </row>
    <row r="46" ht="12.75">
      <c r="C46" t="s">
        <v>202</v>
      </c>
    </row>
    <row r="48" spans="1:3" ht="12.75">
      <c r="A48" s="44">
        <v>8</v>
      </c>
      <c r="C48" s="50" t="s">
        <v>124</v>
      </c>
    </row>
    <row r="49" ht="12.75">
      <c r="C49" s="51" t="s">
        <v>187</v>
      </c>
    </row>
    <row r="50" ht="12.75">
      <c r="C50" s="51" t="s">
        <v>188</v>
      </c>
    </row>
    <row r="51" ht="12.75">
      <c r="C51" t="s">
        <v>224</v>
      </c>
    </row>
    <row r="52" ht="12.75">
      <c r="C52" t="s">
        <v>225</v>
      </c>
    </row>
    <row r="53" ht="12.75">
      <c r="C53" t="s">
        <v>226</v>
      </c>
    </row>
    <row r="55" spans="1:3" ht="12.75">
      <c r="A55" s="44">
        <v>9</v>
      </c>
      <c r="C55" s="50" t="s">
        <v>125</v>
      </c>
    </row>
    <row r="56" ht="12.75">
      <c r="C56" t="s">
        <v>126</v>
      </c>
    </row>
    <row r="57" ht="12.75">
      <c r="C57" t="s">
        <v>127</v>
      </c>
    </row>
    <row r="58" ht="12.75">
      <c r="C58" t="s">
        <v>203</v>
      </c>
    </row>
    <row r="60" spans="1:3" ht="12.75">
      <c r="A60" s="44">
        <v>10</v>
      </c>
      <c r="C60" s="50" t="s">
        <v>129</v>
      </c>
    </row>
    <row r="61" ht="12.75">
      <c r="C61" t="s">
        <v>204</v>
      </c>
    </row>
    <row r="63" spans="1:3" ht="12.75">
      <c r="A63" s="44">
        <v>11</v>
      </c>
      <c r="C63" s="50" t="s">
        <v>130</v>
      </c>
    </row>
    <row r="64" ht="12.75">
      <c r="C64" t="s">
        <v>214</v>
      </c>
    </row>
    <row r="65" ht="12.75">
      <c r="C65" t="s">
        <v>131</v>
      </c>
    </row>
    <row r="69" ht="12.75">
      <c r="A69" s="45" t="s">
        <v>0</v>
      </c>
    </row>
    <row r="70" ht="12.75">
      <c r="A70" s="46" t="s">
        <v>210</v>
      </c>
    </row>
    <row r="72" ht="12.75">
      <c r="A72" s="44" t="s">
        <v>128</v>
      </c>
    </row>
    <row r="74" ht="12.75">
      <c r="A74" s="45" t="s">
        <v>106</v>
      </c>
    </row>
    <row r="77" spans="1:3" ht="12.75">
      <c r="A77" s="44">
        <v>12</v>
      </c>
      <c r="C77" s="50" t="s">
        <v>132</v>
      </c>
    </row>
    <row r="78" ht="12.75">
      <c r="C78" t="s">
        <v>213</v>
      </c>
    </row>
    <row r="79" ht="12.75">
      <c r="C79" t="s">
        <v>133</v>
      </c>
    </row>
    <row r="80" ht="12.75">
      <c r="C80" t="s">
        <v>134</v>
      </c>
    </row>
    <row r="82" spans="1:3" ht="12.75">
      <c r="A82" s="44">
        <v>13</v>
      </c>
      <c r="C82" s="50" t="s">
        <v>135</v>
      </c>
    </row>
    <row r="83" ht="12.75">
      <c r="C83" t="s">
        <v>136</v>
      </c>
    </row>
    <row r="84" ht="12.75">
      <c r="C84" t="s">
        <v>137</v>
      </c>
    </row>
    <row r="85" ht="12.75">
      <c r="C85" t="s">
        <v>177</v>
      </c>
    </row>
    <row r="86" ht="12.75">
      <c r="C86" t="s">
        <v>138</v>
      </c>
    </row>
    <row r="87" ht="12.75">
      <c r="C87" t="s">
        <v>189</v>
      </c>
    </row>
    <row r="89" ht="12.75">
      <c r="C89" t="s">
        <v>175</v>
      </c>
    </row>
    <row r="90" ht="12.75">
      <c r="C90" t="s">
        <v>139</v>
      </c>
    </row>
    <row r="92" spans="1:3" ht="12.75">
      <c r="A92" s="44">
        <v>14</v>
      </c>
      <c r="C92" s="50" t="s">
        <v>140</v>
      </c>
    </row>
    <row r="93" ht="12.75">
      <c r="C93" t="s">
        <v>141</v>
      </c>
    </row>
    <row r="94" ht="12.75">
      <c r="C94" t="s">
        <v>176</v>
      </c>
    </row>
    <row r="96" ht="12.75">
      <c r="C96" t="s">
        <v>142</v>
      </c>
    </row>
    <row r="97" ht="12.75">
      <c r="C97" t="s">
        <v>143</v>
      </c>
    </row>
    <row r="99" spans="1:3" ht="12.75">
      <c r="A99" s="44">
        <v>15</v>
      </c>
      <c r="C99" s="50" t="s">
        <v>144</v>
      </c>
    </row>
    <row r="101" spans="8:10" ht="12.75">
      <c r="H101" s="60" t="s">
        <v>114</v>
      </c>
      <c r="I101" s="60"/>
      <c r="J101" s="60"/>
    </row>
    <row r="102" spans="8:10" ht="12.75">
      <c r="H102" s="1" t="s">
        <v>145</v>
      </c>
      <c r="J102" s="1" t="s">
        <v>146</v>
      </c>
    </row>
    <row r="103" spans="8:10" ht="12.75">
      <c r="H103" s="49" t="s">
        <v>193</v>
      </c>
      <c r="J103" s="48" t="s">
        <v>186</v>
      </c>
    </row>
    <row r="104" spans="8:10" ht="12.75">
      <c r="H104" s="47" t="s">
        <v>16</v>
      </c>
      <c r="J104" s="47" t="s">
        <v>16</v>
      </c>
    </row>
    <row r="106" spans="3:10" ht="13.5" thickBot="1">
      <c r="C106" t="s">
        <v>23</v>
      </c>
      <c r="H106" s="41">
        <v>18056</v>
      </c>
      <c r="I106" s="36"/>
      <c r="J106" s="41">
        <v>16762</v>
      </c>
    </row>
    <row r="107" spans="3:10" ht="13.5" thickTop="1">
      <c r="C107" t="s">
        <v>178</v>
      </c>
      <c r="H107" s="52"/>
      <c r="I107" s="36"/>
      <c r="J107" s="52"/>
    </row>
    <row r="108" spans="3:10" ht="12.75">
      <c r="C108" t="s">
        <v>179</v>
      </c>
      <c r="H108" s="52"/>
      <c r="I108" s="36"/>
      <c r="J108" s="52"/>
    </row>
    <row r="109" spans="3:10" ht="13.5" thickBot="1">
      <c r="C109" t="s">
        <v>180</v>
      </c>
      <c r="H109" s="41">
        <v>3084</v>
      </c>
      <c r="I109" s="36"/>
      <c r="J109" s="41">
        <v>2405</v>
      </c>
    </row>
    <row r="110" ht="13.5" thickTop="1"/>
    <row r="111" ht="12.75">
      <c r="C111" t="s">
        <v>217</v>
      </c>
    </row>
    <row r="112" ht="12.75">
      <c r="C112" t="s">
        <v>219</v>
      </c>
    </row>
    <row r="113" ht="12.75">
      <c r="C113" t="s">
        <v>190</v>
      </c>
    </row>
    <row r="114" ht="12.75">
      <c r="C114" t="s">
        <v>215</v>
      </c>
    </row>
    <row r="117" spans="1:3" ht="12.75">
      <c r="A117" s="44">
        <v>16</v>
      </c>
      <c r="C117" s="50" t="s">
        <v>147</v>
      </c>
    </row>
    <row r="118" ht="12.75">
      <c r="C118" t="s">
        <v>216</v>
      </c>
    </row>
    <row r="119" ht="12.75">
      <c r="C119" t="s">
        <v>218</v>
      </c>
    </row>
    <row r="120" ht="12.75">
      <c r="C120" t="s">
        <v>221</v>
      </c>
    </row>
    <row r="121" ht="12.75">
      <c r="C121" t="s">
        <v>222</v>
      </c>
    </row>
    <row r="123" spans="1:3" ht="12.75">
      <c r="A123" s="44">
        <v>17</v>
      </c>
      <c r="C123" s="50" t="s">
        <v>166</v>
      </c>
    </row>
    <row r="124" spans="3:10" ht="12.75">
      <c r="C124" t="s">
        <v>212</v>
      </c>
      <c r="J124" s="58"/>
    </row>
    <row r="125" ht="12.75">
      <c r="C125" t="s">
        <v>133</v>
      </c>
    </row>
    <row r="126" ht="12.75">
      <c r="C126" t="s">
        <v>149</v>
      </c>
    </row>
    <row r="128" spans="1:3" ht="12.75">
      <c r="A128" s="44">
        <v>18</v>
      </c>
      <c r="C128" s="50" t="s">
        <v>150</v>
      </c>
    </row>
    <row r="129" ht="12.75">
      <c r="C129" t="s">
        <v>151</v>
      </c>
    </row>
    <row r="130" ht="12.75">
      <c r="C130" t="s">
        <v>152</v>
      </c>
    </row>
    <row r="132" spans="1:3" ht="12.75">
      <c r="A132" s="44">
        <v>19</v>
      </c>
      <c r="C132" s="50" t="s">
        <v>153</v>
      </c>
    </row>
    <row r="133" ht="12.75">
      <c r="C133" t="s">
        <v>227</v>
      </c>
    </row>
    <row r="134" ht="12.75">
      <c r="C134" t="s">
        <v>228</v>
      </c>
    </row>
    <row r="140" ht="12.75">
      <c r="A140" s="45" t="s">
        <v>0</v>
      </c>
    </row>
    <row r="141" ht="12.75">
      <c r="A141" s="46" t="s">
        <v>196</v>
      </c>
    </row>
    <row r="143" ht="12.75">
      <c r="A143" s="44" t="s">
        <v>148</v>
      </c>
    </row>
    <row r="146" ht="12.75">
      <c r="A146" s="45" t="s">
        <v>106</v>
      </c>
    </row>
    <row r="149" spans="1:3" ht="12.75">
      <c r="A149" s="44">
        <v>20</v>
      </c>
      <c r="C149" s="50" t="s">
        <v>154</v>
      </c>
    </row>
    <row r="150" ht="12.75">
      <c r="C150" t="s">
        <v>155</v>
      </c>
    </row>
    <row r="152" spans="1:3" ht="12.75">
      <c r="A152" s="44">
        <v>21</v>
      </c>
      <c r="C152" s="50" t="s">
        <v>156</v>
      </c>
    </row>
    <row r="153" ht="12.75">
      <c r="C153" t="s">
        <v>211</v>
      </c>
    </row>
    <row r="159" ht="12.75">
      <c r="C159" t="s">
        <v>157</v>
      </c>
    </row>
    <row r="163" ht="12.75">
      <c r="C163" t="s">
        <v>158</v>
      </c>
    </row>
    <row r="164" ht="12.75">
      <c r="C164" t="s">
        <v>159</v>
      </c>
    </row>
    <row r="165" ht="12.75">
      <c r="C165" t="s">
        <v>160</v>
      </c>
    </row>
    <row r="166" ht="12.75">
      <c r="C166" t="s">
        <v>161</v>
      </c>
    </row>
    <row r="167" ht="12.75">
      <c r="C167" t="s">
        <v>220</v>
      </c>
    </row>
    <row r="171" ht="12.75">
      <c r="C171" t="s">
        <v>162</v>
      </c>
    </row>
  </sheetData>
  <mergeCells count="2">
    <mergeCell ref="H27:J27"/>
    <mergeCell ref="H101:J101"/>
  </mergeCells>
  <printOptions/>
  <pageMargins left="0.78740157480315" right="0.393700787401575" top="0.41" bottom="0.196850393700787" header="0.196850393700787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a346uu</cp:lastModifiedBy>
  <cp:lastPrinted>2002-06-27T02:04:53Z</cp:lastPrinted>
  <dcterms:created xsi:type="dcterms:W3CDTF">2001-06-20T03:38:15Z</dcterms:created>
  <dcterms:modified xsi:type="dcterms:W3CDTF">2002-06-25T09:41:35Z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